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Лист1!$A$7:$AB$12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Лист1!$A$18:$N$19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8" i="1"/>
  <c r="L9"/>
  <c r="L10"/>
  <c r="L11"/>
  <c r="L7"/>
  <c r="K8"/>
  <c r="K9"/>
  <c r="K10"/>
  <c r="K11"/>
  <c r="K7"/>
  <c r="E22" l="1"/>
  <c r="E21"/>
  <c r="L12" l="1"/>
  <c r="K12" l="1"/>
  <c r="B11"/>
  <c r="B10"/>
  <c r="B9"/>
  <c r="B8"/>
  <c r="B7"/>
  <c r="B5" i="2"/>
  <c r="D26" i="1"/>
  <c r="D25"/>
  <c r="D24"/>
</calcChain>
</file>

<file path=xl/sharedStrings.xml><?xml version="1.0" encoding="utf-8"?>
<sst xmlns="http://schemas.openxmlformats.org/spreadsheetml/2006/main" count="73" uniqueCount="61">
  <si>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</si>
  <si>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</si>
  <si>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</si>
  <si>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</si>
  <si>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</si>
  <si>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</si>
  <si>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</si>
  <si>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</si>
  <si>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</si>
  <si>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</si>
  <si>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</si>
  <si>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</si>
  <si>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Eд.изм</t>
  </si>
  <si>
    <t>Наименование товара</t>
  </si>
  <si>
    <t>II кв.</t>
  </si>
  <si>
    <t>III кв.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</si>
  <si>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</si>
  <si>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</si>
  <si>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</si>
  <si>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</si>
  <si>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</si>
  <si>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</si>
  <si>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</si>
  <si>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</si>
  <si>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</si>
  <si>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</si>
  <si>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</si>
  <si>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коннекторов и розеток RJ-11, RJ-45</t>
  </si>
  <si>
    <t>Исмагилов Р.А., тел. (347)221-56-53, эл.почта:</t>
  </si>
  <si>
    <t>(347)221-56-53</t>
  </si>
  <si>
    <t/>
  </si>
  <si>
    <t>Исмагилов Р.А  тел 8/347/2215653</t>
  </si>
  <si>
    <t>Декабрь 2015</t>
  </si>
  <si>
    <t>Ахметзянова Венера Фанитовна</t>
  </si>
  <si>
    <t>(347)221-56-61</t>
  </si>
  <si>
    <t>Отдел капитального строительства (ОКС)</t>
  </si>
  <si>
    <t>Приложение 1.3</t>
  </si>
  <si>
    <t>9912</t>
  </si>
  <si>
    <t>КОННЕКТОР ТЕЛЕФОННЫЙ RJ-11</t>
  </si>
  <si>
    <t>Коннектор предназначен для подключения обычных телефонных аппаратов и факсов</t>
  </si>
  <si>
    <t>шт</t>
  </si>
  <si>
    <t>9900</t>
  </si>
  <si>
    <t>КОННЕКТОР СЕТЕВОЙ RJ-45</t>
  </si>
  <si>
    <t>КОННЕКТОР RJ-45 КАТ.5 для для СКС (без заземл. корп.)</t>
  </si>
  <si>
    <t>9937</t>
  </si>
  <si>
    <t>РОЗЕТКА RJ-11</t>
  </si>
  <si>
    <t>Тип одинарная. Стандарт RJ-11 6P4C</t>
  </si>
  <si>
    <t>32138</t>
  </si>
  <si>
    <t>РОЗЕТКА КОМПЬЮТЕРНАЯ RJ-45(8P8C) КАТ.5E, ОДИНАР. 1 ПОРТ, ВНЕШ.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</si>
  <si>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</si>
  <si>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11775</t>
  </si>
  <si>
    <t>РОЗЕТКА ТЕЛЕФ.САМОКЛ.RJ11 6P4C</t>
  </si>
  <si>
    <t>Тип одинарная. Стандарт RJ-11 6P4C. Самоклеящяася</t>
  </si>
  <si>
    <t xml:space="preserve"> г. Уфа, ул. Каспийская, д.14;           зав .склад  : Иксанова Ф.С   тел 89053527779</t>
  </si>
  <si>
    <t>Транспортировка товара осуществляется автомобильным транспортом,  за счет Поставщика.</t>
  </si>
  <si>
    <t>Приложение 1.1</t>
  </si>
  <si>
    <t>Предельная сумма лота составляет:  1825777,42 руб. с НДС.</t>
  </si>
  <si>
    <t>1. Сертификаты качества</t>
  </si>
  <si>
    <t>2. Гарантийные обязательства - 12 месяцев</t>
  </si>
  <si>
    <t>2 кв. - до 17.04.2015г., 3 кв. - 01.07.2015г.</t>
  </si>
  <si>
    <t>Предельная 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</si>
</sst>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4" fontId="0" fillId="0" borderId="4" xfId="0" applyNumberFormat="1" applyBorder="1" applyAlignment="1">
      <alignment horizontal="center"/>
    </xf>
    <xf numFmtId="4" fontId="0" fillId="0" borderId="1" xfId="0" applyNumberFormat="1" applyBorder="1" applyAlignment="1">
      <alignment horizontal="left" vertical="top"/>
    </xf>
    <xf numFmtId="4" fontId="0" fillId="0" borderId="1" xfId="0" applyNumberFormat="1" applyBorder="1" applyAlignment="1">
      <alignment horizontal="right" vertical="top" wrapText="1"/>
    </xf>
    <xf numFmtId="4" fontId="0" fillId="0" borderId="1" xfId="0" applyNumberFormat="1" applyBorder="1" applyAlignment="1">
      <alignment vertical="top" wrapText="1"/>
    </xf>
    <xf numFmtId="4" fontId="0" fillId="0" borderId="1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26"/>
  <sheetViews>
    <sheetView tabSelected="1" topLeftCell="E1" workbookViewId="0">
      <selection activeCell="J4" sqref="J4:J5"/>
    </sheetView>
  </sheetViews>
  <sheetFormatPr defaultRowHeight="1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34.140625" customWidth="1"/>
    <col min="7" max="7" width="10" bestFit="1" customWidth="1"/>
    <col min="8" max="8" width="9.42578125" bestFit="1" customWidth="1"/>
    <col min="9" max="9" width="10" bestFit="1" customWidth="1"/>
    <col min="10" max="10" width="19.5703125" style="27" customWidth="1"/>
    <col min="11" max="11" width="16" style="6" customWidth="1"/>
    <col min="12" max="12" width="18.28515625" style="8" customWidth="1"/>
    <col min="13" max="13" width="18.7109375" customWidth="1"/>
    <col min="14" max="14" width="3.28515625" customWidth="1"/>
    <col min="24" max="27" width="9.140625" style="9"/>
  </cols>
  <sheetData>
    <row r="1" spans="1:28">
      <c r="M1" s="18" t="s">
        <v>55</v>
      </c>
    </row>
    <row r="2" spans="1:28">
      <c r="B2" s="46" t="s">
        <v>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28">
      <c r="B3" t="s">
        <v>20</v>
      </c>
      <c r="C3" s="9" t="s">
        <v>27</v>
      </c>
      <c r="D3" s="21"/>
      <c r="E3" s="20"/>
      <c r="M3" s="18"/>
      <c r="N3" s="3"/>
    </row>
    <row r="4" spans="1:28" s="10" customFormat="1" ht="15" customHeight="1">
      <c r="B4" s="47" t="s">
        <v>0</v>
      </c>
      <c r="C4" s="50" t="s">
        <v>23</v>
      </c>
      <c r="D4" s="47" t="s">
        <v>13</v>
      </c>
      <c r="E4" s="47" t="s">
        <v>1</v>
      </c>
      <c r="F4" s="47" t="s">
        <v>12</v>
      </c>
      <c r="G4" s="49"/>
      <c r="H4" s="49"/>
      <c r="I4" s="49"/>
      <c r="J4" s="54" t="s">
        <v>60</v>
      </c>
      <c r="K4" s="52" t="s">
        <v>17</v>
      </c>
      <c r="L4" s="48" t="s">
        <v>19</v>
      </c>
      <c r="M4" s="47" t="s">
        <v>2</v>
      </c>
      <c r="N4" s="11"/>
    </row>
    <row r="5" spans="1:28" s="12" customFormat="1" ht="64.5" customHeight="1">
      <c r="B5" s="47"/>
      <c r="C5" s="51"/>
      <c r="D5" s="47"/>
      <c r="E5" s="47"/>
      <c r="F5" s="47"/>
      <c r="G5" s="7" t="s">
        <v>14</v>
      </c>
      <c r="H5" s="7" t="s">
        <v>15</v>
      </c>
      <c r="I5" s="7" t="s">
        <v>16</v>
      </c>
      <c r="J5" s="55"/>
      <c r="K5" s="53"/>
      <c r="L5" s="48"/>
      <c r="M5" s="47"/>
    </row>
    <row r="6" spans="1:28" s="10" customFormat="1">
      <c r="B6" s="13">
        <v>1</v>
      </c>
      <c r="C6" s="22">
        <v>2</v>
      </c>
      <c r="D6" s="13">
        <v>3</v>
      </c>
      <c r="E6" s="24">
        <v>4</v>
      </c>
      <c r="F6" s="24">
        <v>5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</row>
    <row r="7" spans="1:28" ht="75">
      <c r="A7" s="9"/>
      <c r="B7" s="5">
        <f>ROW()-6</f>
        <v>1</v>
      </c>
      <c r="C7" s="5" t="s">
        <v>37</v>
      </c>
      <c r="D7" s="1" t="s">
        <v>38</v>
      </c>
      <c r="E7" s="1" t="s">
        <v>39</v>
      </c>
      <c r="F7" s="4" t="s">
        <v>40</v>
      </c>
      <c r="G7" s="30">
        <v>94760</v>
      </c>
      <c r="H7" s="30">
        <v>36960</v>
      </c>
      <c r="I7" s="30">
        <v>131720</v>
      </c>
      <c r="J7" s="28">
        <v>1.19</v>
      </c>
      <c r="K7" s="31">
        <f>J7*I7</f>
        <v>156746.79999999999</v>
      </c>
      <c r="L7" s="32">
        <f>K7*1.18</f>
        <v>184961.22399999999</v>
      </c>
      <c r="M7" s="1" t="s">
        <v>53</v>
      </c>
      <c r="N7" s="9"/>
      <c r="O7" s="9"/>
      <c r="P7" s="9"/>
      <c r="Q7" s="9"/>
      <c r="R7" s="9"/>
      <c r="S7" s="9"/>
      <c r="T7" s="9"/>
      <c r="U7" s="9"/>
      <c r="V7" s="9"/>
      <c r="W7" s="9"/>
      <c r="AB7" s="9"/>
    </row>
    <row r="8" spans="1:28" ht="75">
      <c r="A8" s="9"/>
      <c r="B8" s="5">
        <f>ROW()-6</f>
        <v>2</v>
      </c>
      <c r="C8" s="5" t="s">
        <v>41</v>
      </c>
      <c r="D8" s="1" t="s">
        <v>42</v>
      </c>
      <c r="E8" s="1" t="s">
        <v>43</v>
      </c>
      <c r="F8" s="4" t="s">
        <v>40</v>
      </c>
      <c r="G8" s="30">
        <v>147174</v>
      </c>
      <c r="H8" s="30">
        <v>80200</v>
      </c>
      <c r="I8" s="30">
        <v>227374</v>
      </c>
      <c r="J8" s="28">
        <v>2.2000000000000002</v>
      </c>
      <c r="K8" s="31">
        <f t="shared" ref="K8:K11" si="0">J8*I8</f>
        <v>500222.80000000005</v>
      </c>
      <c r="L8" s="32">
        <f t="shared" ref="L8:L11" si="1">K8*1.18</f>
        <v>590262.90399999998</v>
      </c>
      <c r="M8" s="1" t="s">
        <v>53</v>
      </c>
      <c r="N8" s="9"/>
      <c r="O8" s="9"/>
      <c r="P8" s="9"/>
      <c r="Q8" s="9"/>
      <c r="R8" s="9"/>
      <c r="S8" s="9"/>
      <c r="T8" s="9"/>
      <c r="U8" s="9"/>
      <c r="V8" s="9"/>
      <c r="W8" s="9"/>
      <c r="AB8" s="9"/>
    </row>
    <row r="9" spans="1:28" s="9" customFormat="1" ht="75">
      <c r="B9" s="5">
        <f>ROW()-6</f>
        <v>3</v>
      </c>
      <c r="C9" s="5" t="s">
        <v>44</v>
      </c>
      <c r="D9" s="1" t="s">
        <v>45</v>
      </c>
      <c r="E9" s="1" t="s">
        <v>46</v>
      </c>
      <c r="F9" s="4" t="s">
        <v>40</v>
      </c>
      <c r="G9" s="30">
        <v>6300</v>
      </c>
      <c r="H9" s="30">
        <v>6400</v>
      </c>
      <c r="I9" s="30">
        <v>12700</v>
      </c>
      <c r="J9" s="28">
        <v>24.11</v>
      </c>
      <c r="K9" s="31">
        <f t="shared" si="0"/>
        <v>306197</v>
      </c>
      <c r="L9" s="32">
        <f t="shared" si="1"/>
        <v>361312.45999999996</v>
      </c>
      <c r="M9" s="1" t="s">
        <v>53</v>
      </c>
    </row>
    <row r="10" spans="1:28" s="9" customFormat="1" ht="118.5" customHeight="1">
      <c r="B10" s="5">
        <f>ROW()-6</f>
        <v>4</v>
      </c>
      <c r="C10" s="5" t="s">
        <v>47</v>
      </c>
      <c r="D10" s="1" t="s">
        <v>48</v>
      </c>
      <c r="E10" s="1" t="s">
        <v>49</v>
      </c>
      <c r="F10" s="4" t="s">
        <v>40</v>
      </c>
      <c r="G10" s="30">
        <v>3570</v>
      </c>
      <c r="H10" s="30">
        <v>3900</v>
      </c>
      <c r="I10" s="30">
        <v>7470</v>
      </c>
      <c r="J10" s="28">
        <v>74.319999999999993</v>
      </c>
      <c r="K10" s="31">
        <f t="shared" si="0"/>
        <v>555170.39999999991</v>
      </c>
      <c r="L10" s="32">
        <f t="shared" si="1"/>
        <v>655101.07199999981</v>
      </c>
      <c r="M10" s="1" t="s">
        <v>53</v>
      </c>
    </row>
    <row r="11" spans="1:28" ht="75">
      <c r="A11" s="9"/>
      <c r="B11" s="5">
        <f>ROW()-6</f>
        <v>5</v>
      </c>
      <c r="C11" s="5" t="s">
        <v>50</v>
      </c>
      <c r="D11" s="1" t="s">
        <v>51</v>
      </c>
      <c r="E11" s="1" t="s">
        <v>52</v>
      </c>
      <c r="F11" s="4" t="s">
        <v>40</v>
      </c>
      <c r="G11" s="30">
        <v>600</v>
      </c>
      <c r="H11" s="30">
        <v>600</v>
      </c>
      <c r="I11" s="30">
        <v>1200</v>
      </c>
      <c r="J11" s="28">
        <v>24.11</v>
      </c>
      <c r="K11" s="31">
        <f t="shared" si="0"/>
        <v>28932</v>
      </c>
      <c r="L11" s="32">
        <f t="shared" si="1"/>
        <v>34139.759999999995</v>
      </c>
      <c r="M11" s="1" t="s">
        <v>53</v>
      </c>
      <c r="N11" s="9"/>
      <c r="O11" s="9"/>
      <c r="P11" s="9"/>
      <c r="Q11" s="9"/>
      <c r="R11" s="9"/>
      <c r="S11" s="9"/>
      <c r="T11" s="9"/>
      <c r="U11" s="9"/>
      <c r="V11" s="9"/>
      <c r="W11" s="9"/>
      <c r="AB11" s="9"/>
    </row>
    <row r="12" spans="1:28">
      <c r="A12" s="9"/>
      <c r="B12" s="15"/>
      <c r="C12" s="17"/>
      <c r="D12" s="16"/>
      <c r="E12" s="16"/>
      <c r="F12" s="17"/>
      <c r="G12" s="17"/>
      <c r="H12" s="17"/>
      <c r="I12" s="17"/>
      <c r="J12" s="29"/>
      <c r="K12" s="33">
        <f>SUM($K$7:$K$11)</f>
        <v>1547269</v>
      </c>
      <c r="L12" s="33">
        <f>SUM(L7:L11)</f>
        <v>1825777.4199999997</v>
      </c>
      <c r="M12" s="2"/>
      <c r="N12" s="9"/>
      <c r="O12" s="9"/>
      <c r="P12" s="9"/>
      <c r="Q12" s="9"/>
      <c r="R12" s="9"/>
      <c r="S12" s="9"/>
      <c r="T12" s="9"/>
      <c r="U12" s="9"/>
      <c r="V12" s="9"/>
      <c r="W12" s="9"/>
      <c r="AB12" s="9"/>
    </row>
    <row r="13" spans="1:28" ht="16.5" customHeight="1">
      <c r="A13" s="9"/>
      <c r="B13" s="14"/>
      <c r="C13" s="14"/>
      <c r="D13" s="2"/>
      <c r="E13" s="2"/>
      <c r="F13" s="14"/>
      <c r="G13" s="14"/>
      <c r="H13" s="14"/>
      <c r="I13" s="14"/>
      <c r="J13" s="23"/>
      <c r="K13" s="14" t="s">
        <v>18</v>
      </c>
      <c r="L13" s="19"/>
      <c r="M13" s="2"/>
      <c r="N13" s="9"/>
      <c r="O13" s="9"/>
      <c r="P13" s="9"/>
      <c r="Q13" s="9"/>
      <c r="R13" s="9"/>
      <c r="S13" s="9"/>
      <c r="T13" s="9"/>
      <c r="U13" s="9"/>
      <c r="V13" s="9"/>
      <c r="W13" s="9"/>
      <c r="AB13" s="9"/>
    </row>
    <row r="14" spans="1:28">
      <c r="A14" s="9"/>
      <c r="B14" s="38" t="s">
        <v>56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9"/>
      <c r="P14" s="9"/>
      <c r="Q14" s="9"/>
      <c r="R14" s="9"/>
      <c r="S14" s="9"/>
      <c r="T14" s="9"/>
      <c r="U14" s="9"/>
      <c r="V14" s="9"/>
      <c r="W14" s="9"/>
      <c r="AB14" s="9"/>
    </row>
    <row r="15" spans="1:28">
      <c r="B15" s="38" t="s">
        <v>3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1:28" s="9" customFormat="1">
      <c r="A16"/>
      <c r="B16" s="37" t="s">
        <v>4</v>
      </c>
      <c r="C16" s="37"/>
      <c r="D16" s="37"/>
      <c r="E16" s="34" t="s">
        <v>59</v>
      </c>
      <c r="F16" s="35"/>
      <c r="G16" s="35"/>
      <c r="H16" s="35"/>
      <c r="I16" s="35"/>
      <c r="J16" s="35"/>
      <c r="K16" s="35"/>
      <c r="L16" s="35"/>
      <c r="M16" s="35"/>
      <c r="N16" s="36"/>
      <c r="O16"/>
      <c r="P16"/>
      <c r="Q16"/>
      <c r="R16"/>
      <c r="S16"/>
      <c r="T16"/>
      <c r="U16"/>
      <c r="V16"/>
      <c r="W16"/>
      <c r="AB16"/>
    </row>
    <row r="17" spans="1:28" s="9" customFormat="1" ht="32.1" customHeight="1">
      <c r="A17"/>
      <c r="B17" s="42" t="s">
        <v>5</v>
      </c>
      <c r="C17" s="42"/>
      <c r="D17" s="42"/>
      <c r="E17" s="39" t="s">
        <v>54</v>
      </c>
      <c r="F17" s="40"/>
      <c r="G17" s="40"/>
      <c r="H17" s="40"/>
      <c r="I17" s="40"/>
      <c r="J17" s="40"/>
      <c r="K17" s="40"/>
      <c r="L17" s="40"/>
      <c r="M17" s="40"/>
      <c r="N17" s="41"/>
      <c r="O17" s="2"/>
      <c r="P17" s="2"/>
      <c r="Q17" s="2"/>
      <c r="R17" s="2"/>
      <c r="S17" s="2"/>
      <c r="T17"/>
      <c r="U17"/>
      <c r="V17"/>
      <c r="W17"/>
      <c r="AB17"/>
    </row>
    <row r="18" spans="1:28" ht="15" customHeight="1">
      <c r="A18" s="9"/>
      <c r="B18" s="37" t="s">
        <v>6</v>
      </c>
      <c r="C18" s="37"/>
      <c r="D18" s="37"/>
      <c r="E18" s="34" t="s">
        <v>57</v>
      </c>
      <c r="F18" s="35"/>
      <c r="G18" s="35"/>
      <c r="H18" s="35"/>
      <c r="I18" s="35"/>
      <c r="J18" s="35"/>
      <c r="K18" s="35"/>
      <c r="L18" s="35"/>
      <c r="M18" s="35"/>
      <c r="N18" s="35"/>
    </row>
    <row r="19" spans="1:28" ht="15" customHeight="1">
      <c r="A19" s="9"/>
      <c r="B19" s="37"/>
      <c r="C19" s="37"/>
      <c r="D19" s="37"/>
      <c r="E19" s="34" t="s">
        <v>58</v>
      </c>
      <c r="F19" s="35"/>
      <c r="G19" s="35"/>
      <c r="H19" s="35"/>
      <c r="I19" s="35"/>
      <c r="J19" s="35"/>
      <c r="K19" s="35"/>
      <c r="L19" s="35"/>
      <c r="M19" s="35"/>
      <c r="N19" s="35"/>
    </row>
    <row r="20" spans="1:28" s="9" customFormat="1" ht="19.5" customHeight="1">
      <c r="B20" s="43" t="s">
        <v>22</v>
      </c>
      <c r="C20" s="44"/>
      <c r="D20" s="45"/>
      <c r="E20" s="34" t="s">
        <v>21</v>
      </c>
      <c r="F20" s="35"/>
      <c r="G20" s="35"/>
      <c r="H20" s="35"/>
      <c r="I20" s="35"/>
      <c r="J20" s="35"/>
      <c r="K20" s="35"/>
      <c r="L20" s="35"/>
      <c r="M20" s="35"/>
      <c r="N20" s="36"/>
    </row>
    <row r="21" spans="1:28" s="9" customFormat="1">
      <c r="A21"/>
      <c r="B21" s="37" t="s">
        <v>7</v>
      </c>
      <c r="C21" s="37"/>
      <c r="D21" s="37"/>
      <c r="E21" s="34" t="str">
        <f>Query2_KURATOR</f>
        <v>Исмагилов Р.А., тел. (347)221-56-53, эл.почта:</v>
      </c>
      <c r="F21" s="35"/>
      <c r="G21" s="35"/>
      <c r="H21" s="35"/>
      <c r="I21" s="35"/>
      <c r="J21" s="35"/>
      <c r="K21" s="35"/>
      <c r="L21" s="35"/>
      <c r="M21" s="35"/>
      <c r="N21" s="36"/>
      <c r="O21"/>
      <c r="P21"/>
      <c r="Q21"/>
      <c r="R21"/>
      <c r="S21"/>
      <c r="T21"/>
      <c r="U21"/>
      <c r="V21"/>
      <c r="W21"/>
      <c r="AB21"/>
    </row>
    <row r="22" spans="1:28">
      <c r="B22" s="37" t="s">
        <v>8</v>
      </c>
      <c r="C22" s="37"/>
      <c r="D22" s="37"/>
      <c r="E22" s="34" t="str">
        <f>Query2_NPO</f>
        <v>Исмагилов Р.А  тел 8/347/2215653</v>
      </c>
      <c r="F22" s="35"/>
      <c r="G22" s="35"/>
      <c r="H22" s="35"/>
      <c r="I22" s="35"/>
      <c r="J22" s="35"/>
      <c r="K22" s="35"/>
      <c r="L22" s="35"/>
      <c r="M22" s="35"/>
      <c r="N22" s="36"/>
    </row>
    <row r="24" spans="1:28">
      <c r="B24" s="9" t="s">
        <v>10</v>
      </c>
      <c r="D24" s="3" t="str">
        <f>Query2_USERN</f>
        <v>Ахметзянова Венера Фанитовна</v>
      </c>
    </row>
    <row r="25" spans="1:28">
      <c r="B25" t="s">
        <v>11</v>
      </c>
      <c r="D25" s="3" t="str">
        <f>Query2_USERT</f>
        <v>(347)221-56-61</v>
      </c>
    </row>
    <row r="26" spans="1:28">
      <c r="D26" s="3" t="str">
        <f>Query2_USERE</f>
        <v/>
      </c>
    </row>
  </sheetData>
  <mergeCells count="27">
    <mergeCell ref="B2:M2"/>
    <mergeCell ref="B4:B5"/>
    <mergeCell ref="D4:D5"/>
    <mergeCell ref="L4:L5"/>
    <mergeCell ref="M4:M5"/>
    <mergeCell ref="E4:E5"/>
    <mergeCell ref="F4:F5"/>
    <mergeCell ref="G4:I4"/>
    <mergeCell ref="C4:C5"/>
    <mergeCell ref="K4:K5"/>
    <mergeCell ref="J4:J5"/>
    <mergeCell ref="E21:N21"/>
    <mergeCell ref="E22:N22"/>
    <mergeCell ref="B19:D19"/>
    <mergeCell ref="B14:N14"/>
    <mergeCell ref="B15:N15"/>
    <mergeCell ref="E16:N16"/>
    <mergeCell ref="E17:N17"/>
    <mergeCell ref="E18:N18"/>
    <mergeCell ref="E19:N19"/>
    <mergeCell ref="E20:N20"/>
    <mergeCell ref="B21:D21"/>
    <mergeCell ref="B22:D22"/>
    <mergeCell ref="B18:D18"/>
    <mergeCell ref="B16:D16"/>
    <mergeCell ref="B17:D17"/>
    <mergeCell ref="B20:D20"/>
  </mergeCells>
  <pageMargins left="0.78740157480314965" right="0.39370078740157483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24</v>
      </c>
      <c r="B5" t="e">
        <f>XLR_ERRNAME</f>
        <v>#NAME?</v>
      </c>
    </row>
    <row r="6" spans="1:19">
      <c r="A6" t="s">
        <v>25</v>
      </c>
      <c r="B6">
        <v>7461</v>
      </c>
      <c r="C6" s="26" t="s">
        <v>26</v>
      </c>
      <c r="D6">
        <v>5824</v>
      </c>
      <c r="E6" s="26" t="s">
        <v>27</v>
      </c>
      <c r="F6" s="26" t="s">
        <v>28</v>
      </c>
      <c r="G6" s="26" t="s">
        <v>29</v>
      </c>
      <c r="H6" s="26" t="s">
        <v>30</v>
      </c>
      <c r="I6" s="26" t="s">
        <v>31</v>
      </c>
      <c r="J6" s="26" t="s">
        <v>27</v>
      </c>
      <c r="K6" s="26" t="s">
        <v>32</v>
      </c>
      <c r="L6" s="26" t="s">
        <v>33</v>
      </c>
      <c r="M6" s="26" t="s">
        <v>34</v>
      </c>
      <c r="N6" s="26" t="s">
        <v>30</v>
      </c>
      <c r="O6">
        <v>1655</v>
      </c>
      <c r="P6" s="26" t="s">
        <v>35</v>
      </c>
      <c r="Q6">
        <v>0</v>
      </c>
      <c r="R6" s="26" t="s">
        <v>30</v>
      </c>
      <c r="S6" s="26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e.farrahova</cp:lastModifiedBy>
  <cp:lastPrinted>2015-03-21T08:05:07Z</cp:lastPrinted>
  <dcterms:created xsi:type="dcterms:W3CDTF">2013-12-19T08:11:42Z</dcterms:created>
  <dcterms:modified xsi:type="dcterms:W3CDTF">2015-03-26T04:26:59Z</dcterms:modified>
</cp:coreProperties>
</file>